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60" windowWidth="15576" windowHeight="11748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19" i="1" l="1"/>
  <c r="G19" i="1"/>
  <c r="I19" i="1"/>
  <c r="AE22" i="1"/>
  <c r="AD22" i="1"/>
  <c r="AC22" i="1"/>
  <c r="AB22" i="1"/>
  <c r="Z22" i="1"/>
  <c r="Y22" i="1"/>
  <c r="W22" i="1"/>
  <c r="V22" i="1"/>
  <c r="T22" i="1"/>
  <c r="S22" i="1"/>
  <c r="R22" i="1"/>
  <c r="Q22" i="1"/>
  <c r="P22" i="1"/>
  <c r="N22" i="1"/>
  <c r="M22" i="1"/>
  <c r="L22" i="1"/>
  <c r="K22" i="1"/>
  <c r="V21" i="1" l="1"/>
  <c r="AB19" i="1" l="1"/>
  <c r="P19" i="1"/>
  <c r="R19" i="1"/>
  <c r="S19" i="1"/>
  <c r="Y19" i="1"/>
  <c r="V19" i="1"/>
  <c r="T18" i="1"/>
  <c r="Q18" i="1"/>
  <c r="T17" i="1"/>
  <c r="T21" i="1" s="1"/>
  <c r="T16" i="1"/>
  <c r="V15" i="1"/>
  <c r="T15" i="1" s="1"/>
  <c r="T14" i="1" s="1"/>
  <c r="R15" i="1"/>
  <c r="R14" i="1" s="1"/>
  <c r="Q15" i="1"/>
  <c r="Q14" i="1" s="1"/>
  <c r="G15" i="1"/>
  <c r="G14" i="1" s="1"/>
  <c r="I14" i="1"/>
  <c r="H14" i="1"/>
  <c r="V14" i="1" l="1"/>
  <c r="AE13" i="1"/>
  <c r="AC13" i="1" s="1"/>
  <c r="Z13" i="1"/>
  <c r="AD19" i="1"/>
  <c r="G13" i="1" l="1"/>
  <c r="W13" i="1"/>
  <c r="Z11" i="1"/>
  <c r="AB11" i="1"/>
  <c r="Z12" i="1"/>
  <c r="Y11" i="1"/>
  <c r="W11" i="1"/>
  <c r="W12" i="1"/>
  <c r="Q12" i="1"/>
  <c r="Q19" i="1" l="1"/>
  <c r="Z19" i="1"/>
  <c r="W19" i="1"/>
  <c r="AD11" i="1"/>
  <c r="N12" i="1" l="1"/>
  <c r="N11" i="1" l="1"/>
  <c r="N19" i="1"/>
  <c r="M12" i="1" l="1"/>
  <c r="M19" i="1" l="1"/>
  <c r="AE12" i="1"/>
  <c r="K12" i="1"/>
  <c r="M11" i="1"/>
  <c r="AC12" i="1" l="1"/>
  <c r="AE19" i="1"/>
  <c r="I12" i="1"/>
  <c r="H12" i="1"/>
  <c r="L13" i="1"/>
  <c r="L19" i="1" l="1"/>
  <c r="AC19" i="1"/>
  <c r="L11" i="1"/>
  <c r="K13" i="1"/>
  <c r="P11" i="1"/>
  <c r="H11" i="1" l="1"/>
  <c r="K19" i="1" l="1"/>
  <c r="K11" i="1" l="1"/>
  <c r="V11" i="1" l="1"/>
  <c r="S11" i="1"/>
  <c r="T12" i="1" l="1"/>
  <c r="T19" i="1" l="1"/>
  <c r="Q11" i="1"/>
  <c r="T11" i="1"/>
  <c r="AE11" i="1" l="1"/>
  <c r="AC11" i="1" s="1"/>
  <c r="G12" i="1"/>
  <c r="I11" i="1" l="1"/>
  <c r="G11" i="1" l="1"/>
</calcChain>
</file>

<file path=xl/sharedStrings.xml><?xml version="1.0" encoding="utf-8"?>
<sst xmlns="http://schemas.openxmlformats.org/spreadsheetml/2006/main" count="90" uniqueCount="52">
  <si>
    <t>№ п/п</t>
  </si>
  <si>
    <t>Наименование главного распорядителя средств городского бюджета</t>
  </si>
  <si>
    <t xml:space="preserve">               Наименование застройщика (заказчика)              </t>
  </si>
  <si>
    <t>Мощность (прирост мощности) объекта капитального строительства, подлежащая вводу</t>
  </si>
  <si>
    <t>Срок ввода в эксплуатацию объекта капитального строительства</t>
  </si>
  <si>
    <t>Сметная стоимость объекта капитального строительства (при наличии утвержденной проектной документации) или предполагаемая (предельная) стоимость объекта капитального строительства (в ценах соответствующих лет реализации инвестиционного проекта)</t>
  </si>
  <si>
    <t>Общий (предельный) объем инвестиций, предоставляемых на реализацию инвестиционного проекта (в ценах соответствующих лет реализации инвестиционного проекта), тыс. рублей</t>
  </si>
  <si>
    <t>Распределение общего (предельного) объема предоставляемых бюджетных  инвестиций по годам реализации инвестиционного проекта и источникам финансового обеспечения (в ценах соответствующих лет реализации проекта), тыс. рублей</t>
  </si>
  <si>
    <t>2017 год</t>
  </si>
  <si>
    <t>2018 год</t>
  </si>
  <si>
    <t>в том числе:</t>
  </si>
  <si>
    <t xml:space="preserve">СМР </t>
  </si>
  <si>
    <t>ИРД, ИИ, ПД</t>
  </si>
  <si>
    <t>СМР</t>
  </si>
  <si>
    <t>I</t>
  </si>
  <si>
    <t>II</t>
  </si>
  <si>
    <t>Благоустройство</t>
  </si>
  <si>
    <t>25,7 га</t>
  </si>
  <si>
    <t>28,7 га</t>
  </si>
  <si>
    <t>ВСЕГО</t>
  </si>
  <si>
    <t>2019 год</t>
  </si>
  <si>
    <t>2020 год</t>
  </si>
  <si>
    <t>Строительство кладбища в деревне Валдушки</t>
  </si>
  <si>
    <t>Строительство кладбища по Маймаксанскому шоссе</t>
  </si>
  <si>
    <t>Наименование отрасли, наименование объекта капитального строительства и направление инвестирования</t>
  </si>
  <si>
    <t>Условные обозначения:</t>
  </si>
  <si>
    <t>ДГХ – департамент городского хозяйства Администрации муниципального образования "Город Архангельск";</t>
  </si>
  <si>
    <t>ИРД – исходно-разрешительная документация;</t>
  </si>
  <si>
    <t xml:space="preserve">ИИ – инженерные изыскания, включая строительный контроль, и госэкспертиза результатов инженерных изысканий;  </t>
  </si>
  <si>
    <t>ПД – проектная документация, включая строительный контроль, и госэкспертиза проекта и (или) экспертиза сметной документации (проверка на предмет достоверности);</t>
  </si>
  <si>
    <t>СМР – строительно-монтажные работы, включая строительный контроль, авторский надзор, и подготовка исполнительной документации.".</t>
  </si>
  <si>
    <t>Всего</t>
  </si>
  <si>
    <t>Источники финансирования</t>
  </si>
  <si>
    <t>областной бюджет</t>
  </si>
  <si>
    <t>городской бюджет</t>
  </si>
  <si>
    <t>ДГХ/ ДТС</t>
  </si>
  <si>
    <t>ДТС – департамент транспорта, строительства и городской инфраструктуры Администрации муниципального образования «Город Архангельск»;</t>
  </si>
  <si>
    <t>2000 - 2016 годы</t>
  </si>
  <si>
    <r>
      <t>Всего</t>
    </r>
    <r>
      <rPr>
        <sz val="8"/>
        <rFont val="Times New Roman"/>
        <family val="1"/>
        <charset val="204"/>
      </rPr>
      <t>, в том числе:</t>
    </r>
  </si>
  <si>
    <t>В графах 7-9 при одинаковых значениях числителя и знаменателя указывается одно из значений.</t>
  </si>
  <si>
    <t xml:space="preserve">"ПЕРЕЧЕНЬ 
объектов муниципальной собственности муниципального образования "Город Архангельск"
 для осуществления бюджетных инвестиций </t>
  </si>
  <si>
    <t>2021 год</t>
  </si>
  <si>
    <t>2022 год</t>
  </si>
  <si>
    <t>Другие вопросы в области физической культуры</t>
  </si>
  <si>
    <t>Строительство физкультурно-оздоровительного комплекса в территориальном округе Варавино-Фактория муниципального образования "Город Архангельск"</t>
  </si>
  <si>
    <t>ДТС</t>
  </si>
  <si>
    <t>2971 кв.м. / 154 чел/смена</t>
  </si>
  <si>
    <t>2019 г.</t>
  </si>
  <si>
    <t>федеральный бюджет</t>
  </si>
  <si>
    <t>2022 г.</t>
  </si>
  <si>
    <r>
      <t>Примечания:</t>
    </r>
    <r>
      <rPr>
        <sz val="8"/>
        <color theme="1"/>
        <rFont val="Times New Roman"/>
        <family val="1"/>
        <charset val="204"/>
      </rPr>
      <t xml:space="preserve"> </t>
    </r>
  </si>
  <si>
    <t xml:space="preserve">ПРИЛОЖЕНИЕ № 1
к постановлению Администрации
муниципального образования
"Город Архангельск"
от 03.11.2017 № 1304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</si>
</sst>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0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u/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1"/>
      <charset val="204"/>
      <scheme val="major"/>
    </font>
    <font>
      <sz val="7"/>
      <color theme="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17" fillId="27" borderId="0" applyNumberFormat="0" applyBorder="0" applyAlignment="0" applyProtection="0"/>
    <xf numFmtId="0" fontId="21" fillId="28" borderId="16" applyNumberFormat="0" applyAlignment="0" applyProtection="0"/>
    <xf numFmtId="0" fontId="23" fillId="29" borderId="19" applyNumberFormat="0" applyAlignment="0" applyProtection="0"/>
    <xf numFmtId="0" fontId="25" fillId="0" borderId="0" applyNumberFormat="0" applyFill="0" applyBorder="0" applyAlignment="0" applyProtection="0"/>
    <xf numFmtId="0" fontId="16" fillId="30" borderId="0" applyNumberFormat="0" applyBorder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9" fillId="31" borderId="16" applyNumberFormat="0" applyAlignment="0" applyProtection="0"/>
    <xf numFmtId="0" fontId="22" fillId="0" borderId="18" applyNumberFormat="0" applyFill="0" applyAlignment="0" applyProtection="0"/>
    <xf numFmtId="0" fontId="18" fillId="32" borderId="0" applyNumberFormat="0" applyBorder="0" applyAlignment="0" applyProtection="0"/>
    <xf numFmtId="0" fontId="12" fillId="33" borderId="20" applyNumberFormat="0" applyFont="0" applyAlignment="0" applyProtection="0"/>
    <xf numFmtId="0" fontId="20" fillId="28" borderId="17" applyNumberFormat="0" applyAlignment="0" applyProtection="0"/>
    <xf numFmtId="0" fontId="28" fillId="0" borderId="0" applyNumberFormat="0" applyFill="0" applyBorder="0" applyAlignment="0" applyProtection="0"/>
    <xf numFmtId="0" fontId="26" fillId="0" borderId="21" applyNumberFormat="0" applyFill="0" applyAlignment="0" applyProtection="0"/>
    <xf numFmtId="0" fontId="24" fillId="0" borderId="0" applyNumberFormat="0" applyFill="0" applyBorder="0" applyAlignment="0" applyProtection="0"/>
  </cellStyleXfs>
  <cellXfs count="6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164" fontId="4" fillId="2" borderId="0" xfId="0" applyNumberFormat="1" applyFont="1" applyFill="1"/>
    <xf numFmtId="0" fontId="7" fillId="2" borderId="0" xfId="0" applyFont="1" applyFill="1" applyAlignment="1">
      <alignment vertical="center"/>
    </xf>
    <xf numFmtId="3" fontId="4" fillId="2" borderId="0" xfId="0" applyNumberFormat="1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164" fontId="8" fillId="2" borderId="0" xfId="0" applyNumberFormat="1" applyFont="1" applyFill="1"/>
    <xf numFmtId="0" fontId="3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3" fontId="29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2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  <xf numFmtId="0" fontId="0" fillId="0" borderId="0" xfId="0" applyAlignment="1">
      <alignment vertical="top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2"/>
  <sheetViews>
    <sheetView tabSelected="1" topLeftCell="L1" zoomScale="90" zoomScaleNormal="90" workbookViewId="0">
      <selection activeCell="AA1" sqref="AA1:AE1"/>
    </sheetView>
  </sheetViews>
  <sheetFormatPr defaultColWidth="9.109375" defaultRowHeight="14.4" x14ac:dyDescent="0.3"/>
  <cols>
    <col min="1" max="1" width="3.109375" style="4" customWidth="1"/>
    <col min="2" max="2" width="22.44140625" style="12" customWidth="1"/>
    <col min="3" max="3" width="4.88671875" style="5" customWidth="1"/>
    <col min="4" max="4" width="4" style="5" customWidth="1"/>
    <col min="5" max="5" width="6.6640625" style="5" customWidth="1"/>
    <col min="6" max="6" width="5.44140625" style="5" customWidth="1"/>
    <col min="7" max="7" width="7.109375" style="4" customWidth="1"/>
    <col min="8" max="8" width="7.5546875" style="4" customWidth="1"/>
    <col min="9" max="9" width="7" style="4" customWidth="1"/>
    <col min="10" max="10" width="8.109375" style="4" customWidth="1"/>
    <col min="11" max="11" width="7.5546875" style="4" customWidth="1"/>
    <col min="12" max="12" width="6.109375" style="4" customWidth="1"/>
    <col min="13" max="13" width="7.5546875" style="4" customWidth="1"/>
    <col min="14" max="14" width="7.6640625" style="4" customWidth="1"/>
    <col min="15" max="15" width="5.33203125" style="4" customWidth="1"/>
    <col min="16" max="16" width="7.6640625" style="4" customWidth="1"/>
    <col min="17" max="17" width="7.109375" style="4" customWidth="1"/>
    <col min="18" max="18" width="5.44140625" style="4" customWidth="1"/>
    <col min="19" max="20" width="7.33203125" style="4" customWidth="1"/>
    <col min="21" max="21" width="5.6640625" style="4" customWidth="1"/>
    <col min="22" max="22" width="7.33203125" style="4" customWidth="1"/>
    <col min="23" max="24" width="5.44140625" style="4" customWidth="1"/>
    <col min="25" max="25" width="12.44140625" style="4" customWidth="1"/>
    <col min="26" max="26" width="7" style="4" customWidth="1"/>
    <col min="27" max="27" width="8.109375" style="4" customWidth="1"/>
    <col min="28" max="28" width="8.88671875" style="4" customWidth="1"/>
    <col min="29" max="31" width="9.109375" style="4" customWidth="1"/>
    <col min="32" max="16384" width="9.109375" style="4"/>
  </cols>
  <sheetData>
    <row r="1" spans="1:31" s="1" customFormat="1" ht="101.25" customHeight="1" x14ac:dyDescent="0.25">
      <c r="B1" s="2"/>
      <c r="C1" s="3"/>
      <c r="D1" s="3"/>
      <c r="E1" s="3"/>
      <c r="F1" s="3"/>
      <c r="U1" s="38"/>
      <c r="V1" s="39"/>
      <c r="W1" s="39"/>
      <c r="X1" s="39"/>
      <c r="Y1" s="39"/>
      <c r="AA1" s="38" t="s">
        <v>51</v>
      </c>
      <c r="AB1" s="39"/>
      <c r="AC1" s="39"/>
      <c r="AD1" s="39"/>
      <c r="AE1" s="39"/>
    </row>
    <row r="2" spans="1:31" s="1" customFormat="1" ht="42" customHeight="1" thickBot="1" x14ac:dyDescent="0.3">
      <c r="A2" s="37" t="s">
        <v>40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</row>
    <row r="3" spans="1:31" ht="37.5" customHeight="1" x14ac:dyDescent="0.3">
      <c r="A3" s="64" t="s">
        <v>0</v>
      </c>
      <c r="B3" s="63" t="s">
        <v>24</v>
      </c>
      <c r="C3" s="66" t="s">
        <v>1</v>
      </c>
      <c r="D3" s="66" t="s">
        <v>2</v>
      </c>
      <c r="E3" s="66" t="s">
        <v>3</v>
      </c>
      <c r="F3" s="66" t="s">
        <v>4</v>
      </c>
      <c r="G3" s="63" t="s">
        <v>5</v>
      </c>
      <c r="H3" s="63"/>
      <c r="I3" s="63"/>
      <c r="J3" s="60" t="s">
        <v>32</v>
      </c>
      <c r="K3" s="56" t="s">
        <v>7</v>
      </c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7"/>
    </row>
    <row r="4" spans="1:31" ht="63.75" customHeight="1" x14ac:dyDescent="0.3">
      <c r="A4" s="65"/>
      <c r="B4" s="56"/>
      <c r="C4" s="67"/>
      <c r="D4" s="67"/>
      <c r="E4" s="67"/>
      <c r="F4" s="67"/>
      <c r="G4" s="56"/>
      <c r="H4" s="56"/>
      <c r="I4" s="56"/>
      <c r="J4" s="61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7"/>
    </row>
    <row r="5" spans="1:31" ht="65.25" customHeight="1" x14ac:dyDescent="0.3">
      <c r="A5" s="65"/>
      <c r="B5" s="56"/>
      <c r="C5" s="67"/>
      <c r="D5" s="67"/>
      <c r="E5" s="67"/>
      <c r="F5" s="67"/>
      <c r="G5" s="56" t="s">
        <v>6</v>
      </c>
      <c r="H5" s="56"/>
      <c r="I5" s="56"/>
      <c r="J5" s="61"/>
      <c r="K5" s="56" t="s">
        <v>37</v>
      </c>
      <c r="L5" s="56"/>
      <c r="M5" s="56"/>
      <c r="N5" s="56" t="s">
        <v>8</v>
      </c>
      <c r="O5" s="56"/>
      <c r="P5" s="56"/>
      <c r="Q5" s="56" t="s">
        <v>9</v>
      </c>
      <c r="R5" s="56"/>
      <c r="S5" s="56"/>
      <c r="T5" s="56" t="s">
        <v>20</v>
      </c>
      <c r="U5" s="56"/>
      <c r="V5" s="56"/>
      <c r="W5" s="56" t="s">
        <v>21</v>
      </c>
      <c r="X5" s="56"/>
      <c r="Y5" s="57"/>
      <c r="Z5" s="56" t="s">
        <v>41</v>
      </c>
      <c r="AA5" s="56"/>
      <c r="AB5" s="57"/>
      <c r="AC5" s="56" t="s">
        <v>42</v>
      </c>
      <c r="AD5" s="56"/>
      <c r="AE5" s="57"/>
    </row>
    <row r="6" spans="1:31" ht="15" customHeight="1" x14ac:dyDescent="0.3">
      <c r="A6" s="65"/>
      <c r="B6" s="56"/>
      <c r="C6" s="67"/>
      <c r="D6" s="67"/>
      <c r="E6" s="67"/>
      <c r="F6" s="67"/>
      <c r="G6" s="49" t="s">
        <v>31</v>
      </c>
      <c r="H6" s="56" t="s">
        <v>10</v>
      </c>
      <c r="I6" s="56"/>
      <c r="J6" s="61"/>
      <c r="K6" s="58" t="s">
        <v>31</v>
      </c>
      <c r="L6" s="56" t="s">
        <v>10</v>
      </c>
      <c r="M6" s="56"/>
      <c r="N6" s="58" t="s">
        <v>31</v>
      </c>
      <c r="O6" s="56" t="s">
        <v>10</v>
      </c>
      <c r="P6" s="56"/>
      <c r="Q6" s="58" t="s">
        <v>31</v>
      </c>
      <c r="R6" s="56" t="s">
        <v>10</v>
      </c>
      <c r="S6" s="56"/>
      <c r="T6" s="58" t="s">
        <v>31</v>
      </c>
      <c r="U6" s="56" t="s">
        <v>10</v>
      </c>
      <c r="V6" s="56"/>
      <c r="W6" s="58" t="s">
        <v>31</v>
      </c>
      <c r="X6" s="56" t="s">
        <v>10</v>
      </c>
      <c r="Y6" s="57"/>
      <c r="Z6" s="58" t="s">
        <v>31</v>
      </c>
      <c r="AA6" s="56" t="s">
        <v>10</v>
      </c>
      <c r="AB6" s="57"/>
      <c r="AC6" s="58" t="s">
        <v>31</v>
      </c>
      <c r="AD6" s="56" t="s">
        <v>10</v>
      </c>
      <c r="AE6" s="57"/>
    </row>
    <row r="7" spans="1:31" ht="12" customHeight="1" x14ac:dyDescent="0.3">
      <c r="A7" s="65"/>
      <c r="B7" s="56"/>
      <c r="C7" s="67"/>
      <c r="D7" s="67"/>
      <c r="E7" s="67"/>
      <c r="F7" s="67"/>
      <c r="G7" s="50"/>
      <c r="H7" s="56"/>
      <c r="I7" s="56"/>
      <c r="J7" s="61"/>
      <c r="K7" s="58"/>
      <c r="L7" s="56"/>
      <c r="M7" s="56"/>
      <c r="N7" s="58"/>
      <c r="O7" s="56"/>
      <c r="P7" s="56"/>
      <c r="Q7" s="58"/>
      <c r="R7" s="56"/>
      <c r="S7" s="56"/>
      <c r="T7" s="58"/>
      <c r="U7" s="56"/>
      <c r="V7" s="56"/>
      <c r="W7" s="58"/>
      <c r="X7" s="56"/>
      <c r="Y7" s="57"/>
      <c r="Z7" s="58"/>
      <c r="AA7" s="56"/>
      <c r="AB7" s="57"/>
      <c r="AC7" s="58"/>
      <c r="AD7" s="56"/>
      <c r="AE7" s="57"/>
    </row>
    <row r="8" spans="1:31" ht="11.25" customHeight="1" x14ac:dyDescent="0.3">
      <c r="A8" s="65"/>
      <c r="B8" s="56"/>
      <c r="C8" s="67"/>
      <c r="D8" s="67"/>
      <c r="E8" s="67"/>
      <c r="F8" s="67"/>
      <c r="G8" s="50"/>
      <c r="H8" s="40" t="s">
        <v>12</v>
      </c>
      <c r="I8" s="59" t="s">
        <v>11</v>
      </c>
      <c r="J8" s="61"/>
      <c r="K8" s="58"/>
      <c r="L8" s="59" t="s">
        <v>12</v>
      </c>
      <c r="M8" s="59" t="s">
        <v>11</v>
      </c>
      <c r="N8" s="58"/>
      <c r="O8" s="59" t="s">
        <v>12</v>
      </c>
      <c r="P8" s="59" t="s">
        <v>11</v>
      </c>
      <c r="Q8" s="58"/>
      <c r="R8" s="59" t="s">
        <v>12</v>
      </c>
      <c r="S8" s="59" t="s">
        <v>11</v>
      </c>
      <c r="T8" s="58"/>
      <c r="U8" s="59" t="s">
        <v>12</v>
      </c>
      <c r="V8" s="59" t="s">
        <v>13</v>
      </c>
      <c r="W8" s="58"/>
      <c r="X8" s="59" t="s">
        <v>12</v>
      </c>
      <c r="Y8" s="55" t="s">
        <v>13</v>
      </c>
      <c r="Z8" s="58"/>
      <c r="AA8" s="59" t="s">
        <v>12</v>
      </c>
      <c r="AB8" s="55" t="s">
        <v>13</v>
      </c>
      <c r="AC8" s="58"/>
      <c r="AD8" s="59" t="s">
        <v>12</v>
      </c>
      <c r="AE8" s="55" t="s">
        <v>13</v>
      </c>
    </row>
    <row r="9" spans="1:31" ht="9" customHeight="1" x14ac:dyDescent="0.3">
      <c r="A9" s="65"/>
      <c r="B9" s="56"/>
      <c r="C9" s="67"/>
      <c r="D9" s="67"/>
      <c r="E9" s="67"/>
      <c r="F9" s="67"/>
      <c r="G9" s="51"/>
      <c r="H9" s="42"/>
      <c r="I9" s="59"/>
      <c r="J9" s="62"/>
      <c r="K9" s="58"/>
      <c r="L9" s="59"/>
      <c r="M9" s="59"/>
      <c r="N9" s="58"/>
      <c r="O9" s="59"/>
      <c r="P9" s="59"/>
      <c r="Q9" s="58"/>
      <c r="R9" s="59"/>
      <c r="S9" s="59"/>
      <c r="T9" s="58"/>
      <c r="U9" s="59"/>
      <c r="V9" s="59"/>
      <c r="W9" s="58"/>
      <c r="X9" s="59"/>
      <c r="Y9" s="55"/>
      <c r="Z9" s="58"/>
      <c r="AA9" s="59"/>
      <c r="AB9" s="55"/>
      <c r="AC9" s="58"/>
      <c r="AD9" s="59"/>
      <c r="AE9" s="55"/>
    </row>
    <row r="10" spans="1:31" s="5" customFormat="1" ht="15.75" thickBot="1" x14ac:dyDescent="0.3">
      <c r="A10" s="17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8">
        <v>8</v>
      </c>
      <c r="I10" s="18">
        <v>9</v>
      </c>
      <c r="J10" s="18">
        <v>10</v>
      </c>
      <c r="K10" s="18">
        <v>11</v>
      </c>
      <c r="L10" s="18">
        <v>12</v>
      </c>
      <c r="M10" s="18">
        <v>13</v>
      </c>
      <c r="N10" s="18">
        <v>14</v>
      </c>
      <c r="O10" s="18">
        <v>15</v>
      </c>
      <c r="P10" s="18">
        <v>16</v>
      </c>
      <c r="Q10" s="18">
        <v>17</v>
      </c>
      <c r="R10" s="18">
        <v>18</v>
      </c>
      <c r="S10" s="18">
        <v>19</v>
      </c>
      <c r="T10" s="18">
        <v>20</v>
      </c>
      <c r="U10" s="18">
        <v>21</v>
      </c>
      <c r="V10" s="18">
        <v>22</v>
      </c>
      <c r="W10" s="18">
        <v>23</v>
      </c>
      <c r="X10" s="18">
        <v>24</v>
      </c>
      <c r="Y10" s="19">
        <v>25</v>
      </c>
      <c r="Z10" s="18">
        <v>23</v>
      </c>
      <c r="AA10" s="18">
        <v>24</v>
      </c>
      <c r="AB10" s="19">
        <v>25</v>
      </c>
      <c r="AC10" s="18">
        <v>23</v>
      </c>
      <c r="AD10" s="18">
        <v>24</v>
      </c>
      <c r="AE10" s="19">
        <v>25</v>
      </c>
    </row>
    <row r="11" spans="1:31" x14ac:dyDescent="0.3">
      <c r="A11" s="15" t="s">
        <v>14</v>
      </c>
      <c r="B11" s="6" t="s">
        <v>16</v>
      </c>
      <c r="C11" s="16"/>
      <c r="D11" s="16"/>
      <c r="E11" s="16"/>
      <c r="F11" s="16"/>
      <c r="G11" s="22">
        <f t="shared" ref="G11:G13" si="0">H11+I11</f>
        <v>1147961</v>
      </c>
      <c r="H11" s="22">
        <f>SUM(H12:H13)</f>
        <v>9847</v>
      </c>
      <c r="I11" s="22">
        <f>SUM(I12:I13)</f>
        <v>1138114</v>
      </c>
      <c r="J11" s="14"/>
      <c r="K11" s="22">
        <f t="shared" ref="K11" si="1">M11+L11</f>
        <v>106308</v>
      </c>
      <c r="L11" s="22">
        <f>SUM(L12:L13)</f>
        <v>9750</v>
      </c>
      <c r="M11" s="22">
        <f>SUM(M12:M13)</f>
        <v>96558</v>
      </c>
      <c r="N11" s="22">
        <f>SUM(N12:N13)</f>
        <v>28216</v>
      </c>
      <c r="O11" s="22"/>
      <c r="P11" s="22">
        <f>SUM(P12:P13)</f>
        <v>28216</v>
      </c>
      <c r="Q11" s="22">
        <f>SUM(Q12:Q13)</f>
        <v>31938</v>
      </c>
      <c r="R11" s="22"/>
      <c r="S11" s="22">
        <f>SUM(S12:S13)</f>
        <v>31938</v>
      </c>
      <c r="T11" s="22">
        <f>SUM(T12:T13)</f>
        <v>27900.6</v>
      </c>
      <c r="U11" s="22"/>
      <c r="V11" s="22">
        <f>SUM(V12:V13)</f>
        <v>27900.6</v>
      </c>
      <c r="W11" s="22">
        <f>SUM(W12:W13)</f>
        <v>83736</v>
      </c>
      <c r="X11" s="22"/>
      <c r="Y11" s="22">
        <f t="shared" ref="Y11" si="2">SUM(Y12:Y13)</f>
        <v>83736</v>
      </c>
      <c r="Z11" s="22">
        <f t="shared" ref="Z11" si="3">SUM(Z12:Z13)</f>
        <v>60737</v>
      </c>
      <c r="AA11" s="22"/>
      <c r="AB11" s="22">
        <f t="shared" ref="AB11" si="4">SUM(AB12:AB13)</f>
        <v>60737</v>
      </c>
      <c r="AC11" s="33">
        <f t="shared" ref="AC11:AC13" si="5">AD11+AE11</f>
        <v>809125.4</v>
      </c>
      <c r="AD11" s="22">
        <f>AD13</f>
        <v>97</v>
      </c>
      <c r="AE11" s="22">
        <f>SUM(AE12:AE13)</f>
        <v>809028.4</v>
      </c>
    </row>
    <row r="12" spans="1:31" ht="20.399999999999999" x14ac:dyDescent="0.3">
      <c r="A12" s="16">
        <v>1</v>
      </c>
      <c r="B12" s="7" t="s">
        <v>22</v>
      </c>
      <c r="C12" s="16" t="s">
        <v>35</v>
      </c>
      <c r="D12" s="16" t="s">
        <v>35</v>
      </c>
      <c r="E12" s="16" t="s">
        <v>17</v>
      </c>
      <c r="F12" s="16" t="s">
        <v>49</v>
      </c>
      <c r="G12" s="22">
        <f t="shared" si="0"/>
        <v>456207</v>
      </c>
      <c r="H12" s="23">
        <f>L12</f>
        <v>6547</v>
      </c>
      <c r="I12" s="23">
        <f>M12+P12+S12+V12+Y12+AB12+AE12</f>
        <v>449660</v>
      </c>
      <c r="J12" s="14" t="s">
        <v>34</v>
      </c>
      <c r="K12" s="22">
        <f>M12+L12</f>
        <v>103105</v>
      </c>
      <c r="L12" s="23">
        <v>6547</v>
      </c>
      <c r="M12" s="23">
        <f>79813+16325+420</f>
        <v>96558</v>
      </c>
      <c r="N12" s="22">
        <f>P12+O12</f>
        <v>28216</v>
      </c>
      <c r="O12" s="23"/>
      <c r="P12" s="23">
        <v>28216</v>
      </c>
      <c r="Q12" s="22">
        <f>R12+S12</f>
        <v>31938</v>
      </c>
      <c r="R12" s="23"/>
      <c r="S12" s="23">
        <v>31938</v>
      </c>
      <c r="T12" s="22">
        <f>V12+U12</f>
        <v>27900.6</v>
      </c>
      <c r="U12" s="23"/>
      <c r="V12" s="23">
        <v>27900.6</v>
      </c>
      <c r="W12" s="22">
        <f>X12+Y12</f>
        <v>33676</v>
      </c>
      <c r="X12" s="23"/>
      <c r="Y12" s="23">
        <v>33676</v>
      </c>
      <c r="Z12" s="22">
        <f>AA12+AB12</f>
        <v>10336</v>
      </c>
      <c r="AA12" s="23"/>
      <c r="AB12" s="23">
        <v>10336</v>
      </c>
      <c r="AC12" s="33">
        <f t="shared" si="5"/>
        <v>221035.40000000002</v>
      </c>
      <c r="AD12" s="23"/>
      <c r="AE12" s="23">
        <f>449660-M12-P12-S12-V12-Y12-AB12</f>
        <v>221035.40000000002</v>
      </c>
    </row>
    <row r="13" spans="1:31" ht="20.399999999999999" x14ac:dyDescent="0.3">
      <c r="A13" s="16">
        <v>2</v>
      </c>
      <c r="B13" s="7" t="s">
        <v>23</v>
      </c>
      <c r="C13" s="16" t="s">
        <v>35</v>
      </c>
      <c r="D13" s="16" t="s">
        <v>35</v>
      </c>
      <c r="E13" s="16" t="s">
        <v>18</v>
      </c>
      <c r="F13" s="16" t="s">
        <v>49</v>
      </c>
      <c r="G13" s="22">
        <f t="shared" si="0"/>
        <v>691754</v>
      </c>
      <c r="H13" s="23">
        <v>3300</v>
      </c>
      <c r="I13" s="23">
        <v>688454</v>
      </c>
      <c r="J13" s="14" t="s">
        <v>34</v>
      </c>
      <c r="K13" s="22">
        <f>M13+L13</f>
        <v>3203</v>
      </c>
      <c r="L13" s="23">
        <f>500+2703</f>
        <v>3203</v>
      </c>
      <c r="M13" s="23"/>
      <c r="N13" s="22"/>
      <c r="O13" s="23"/>
      <c r="P13" s="23"/>
      <c r="Q13" s="22"/>
      <c r="R13" s="23"/>
      <c r="S13" s="23"/>
      <c r="T13" s="22"/>
      <c r="U13" s="23"/>
      <c r="V13" s="23"/>
      <c r="W13" s="22">
        <f>X13+Y13</f>
        <v>50060</v>
      </c>
      <c r="X13" s="23"/>
      <c r="Y13" s="23">
        <v>50060</v>
      </c>
      <c r="Z13" s="22">
        <f>AA13+AB13</f>
        <v>50401</v>
      </c>
      <c r="AA13" s="23"/>
      <c r="AB13" s="23">
        <v>50401</v>
      </c>
      <c r="AC13" s="33">
        <f t="shared" si="5"/>
        <v>588090</v>
      </c>
      <c r="AD13" s="23">
        <v>97</v>
      </c>
      <c r="AE13" s="23">
        <f>688454-M13-P13-S13-V13-Y13-AB13</f>
        <v>587993</v>
      </c>
    </row>
    <row r="14" spans="1:31" ht="19.2" x14ac:dyDescent="0.3">
      <c r="A14" s="30" t="s">
        <v>15</v>
      </c>
      <c r="B14" s="34" t="s">
        <v>43</v>
      </c>
      <c r="C14" s="31"/>
      <c r="D14" s="31"/>
      <c r="E14" s="31"/>
      <c r="F14" s="31"/>
      <c r="G14" s="32">
        <f>G15</f>
        <v>158400</v>
      </c>
      <c r="H14" s="32">
        <f t="shared" ref="H14:I14" si="6">H15</f>
        <v>3400</v>
      </c>
      <c r="I14" s="32">
        <f t="shared" si="6"/>
        <v>155000</v>
      </c>
      <c r="J14" s="14"/>
      <c r="K14" s="22"/>
      <c r="L14" s="23"/>
      <c r="M14" s="23"/>
      <c r="N14" s="22"/>
      <c r="O14" s="35"/>
      <c r="P14" s="23"/>
      <c r="Q14" s="22">
        <f>Q15</f>
        <v>3400</v>
      </c>
      <c r="R14" s="22">
        <f t="shared" ref="R14:V14" si="7">R15</f>
        <v>3400</v>
      </c>
      <c r="S14" s="22"/>
      <c r="T14" s="22">
        <f t="shared" si="7"/>
        <v>155000</v>
      </c>
      <c r="U14" s="22"/>
      <c r="V14" s="22">
        <f t="shared" si="7"/>
        <v>155000</v>
      </c>
      <c r="W14" s="22"/>
      <c r="X14" s="36"/>
      <c r="Y14" s="23"/>
      <c r="Z14" s="22"/>
      <c r="AA14" s="35"/>
      <c r="AB14" s="23"/>
      <c r="AC14" s="22"/>
      <c r="AD14" s="23"/>
      <c r="AE14" s="23"/>
    </row>
    <row r="15" spans="1:31" ht="21.75" customHeight="1" x14ac:dyDescent="0.3">
      <c r="A15" s="49">
        <v>1</v>
      </c>
      <c r="B15" s="52" t="s">
        <v>44</v>
      </c>
      <c r="C15" s="40" t="s">
        <v>45</v>
      </c>
      <c r="D15" s="40" t="s">
        <v>45</v>
      </c>
      <c r="E15" s="40" t="s">
        <v>46</v>
      </c>
      <c r="F15" s="40" t="s">
        <v>47</v>
      </c>
      <c r="G15" s="43">
        <f>SUM(H15:I18)</f>
        <v>158400</v>
      </c>
      <c r="H15" s="46">
        <v>3400</v>
      </c>
      <c r="I15" s="46">
        <v>155000</v>
      </c>
      <c r="J15" s="20" t="s">
        <v>38</v>
      </c>
      <c r="K15" s="22"/>
      <c r="L15" s="23"/>
      <c r="M15" s="23"/>
      <c r="N15" s="22"/>
      <c r="O15" s="23"/>
      <c r="P15" s="23"/>
      <c r="Q15" s="22">
        <f>R15</f>
        <v>3400</v>
      </c>
      <c r="R15" s="23">
        <f>R18</f>
        <v>3400</v>
      </c>
      <c r="S15" s="23"/>
      <c r="T15" s="22">
        <f>V15</f>
        <v>155000</v>
      </c>
      <c r="U15" s="35"/>
      <c r="V15" s="23">
        <f>SUM(V16:V18)</f>
        <v>155000</v>
      </c>
      <c r="W15" s="22"/>
      <c r="X15" s="36"/>
      <c r="Y15" s="23"/>
      <c r="Z15" s="22"/>
      <c r="AA15" s="35"/>
      <c r="AB15" s="23"/>
      <c r="AC15" s="22"/>
      <c r="AD15" s="23"/>
      <c r="AE15" s="23"/>
    </row>
    <row r="16" spans="1:31" ht="23.25" customHeight="1" x14ac:dyDescent="0.3">
      <c r="A16" s="50"/>
      <c r="B16" s="53"/>
      <c r="C16" s="41"/>
      <c r="D16" s="41"/>
      <c r="E16" s="41"/>
      <c r="F16" s="41"/>
      <c r="G16" s="44"/>
      <c r="H16" s="47"/>
      <c r="I16" s="47"/>
      <c r="J16" s="14" t="s">
        <v>48</v>
      </c>
      <c r="K16" s="22"/>
      <c r="L16" s="23"/>
      <c r="M16" s="23"/>
      <c r="N16" s="22"/>
      <c r="O16" s="23"/>
      <c r="P16" s="23"/>
      <c r="Q16" s="22"/>
      <c r="R16" s="23"/>
      <c r="S16" s="23"/>
      <c r="T16" s="22">
        <f t="shared" ref="T16:T18" si="8">V16</f>
        <v>133000</v>
      </c>
      <c r="U16" s="35"/>
      <c r="V16" s="23">
        <v>133000</v>
      </c>
      <c r="W16" s="22"/>
      <c r="X16" s="36"/>
      <c r="Y16" s="23"/>
      <c r="Z16" s="22"/>
      <c r="AA16" s="35"/>
      <c r="AB16" s="23"/>
      <c r="AC16" s="22"/>
      <c r="AD16" s="23"/>
      <c r="AE16" s="23"/>
    </row>
    <row r="17" spans="1:31" ht="20.399999999999999" x14ac:dyDescent="0.3">
      <c r="A17" s="50"/>
      <c r="B17" s="53"/>
      <c r="C17" s="41"/>
      <c r="D17" s="41"/>
      <c r="E17" s="41"/>
      <c r="F17" s="41"/>
      <c r="G17" s="44"/>
      <c r="H17" s="47"/>
      <c r="I17" s="47"/>
      <c r="J17" s="14" t="s">
        <v>33</v>
      </c>
      <c r="K17" s="22"/>
      <c r="L17" s="23"/>
      <c r="M17" s="23"/>
      <c r="N17" s="22"/>
      <c r="O17" s="23"/>
      <c r="P17" s="23"/>
      <c r="Q17" s="22"/>
      <c r="R17" s="23"/>
      <c r="S17" s="23"/>
      <c r="T17" s="22">
        <f t="shared" si="8"/>
        <v>7000</v>
      </c>
      <c r="U17" s="35"/>
      <c r="V17" s="23">
        <v>7000</v>
      </c>
      <c r="W17" s="22"/>
      <c r="X17" s="36"/>
      <c r="Y17" s="23"/>
      <c r="Z17" s="22"/>
      <c r="AA17" s="35"/>
      <c r="AB17" s="23"/>
      <c r="AC17" s="22"/>
      <c r="AD17" s="23"/>
      <c r="AE17" s="23"/>
    </row>
    <row r="18" spans="1:31" ht="20.399999999999999" x14ac:dyDescent="0.3">
      <c r="A18" s="51"/>
      <c r="B18" s="54"/>
      <c r="C18" s="42"/>
      <c r="D18" s="42"/>
      <c r="E18" s="42"/>
      <c r="F18" s="42"/>
      <c r="G18" s="45"/>
      <c r="H18" s="48"/>
      <c r="I18" s="48"/>
      <c r="J18" s="24" t="s">
        <v>34</v>
      </c>
      <c r="K18" s="22"/>
      <c r="L18" s="23"/>
      <c r="M18" s="23"/>
      <c r="N18" s="22"/>
      <c r="O18" s="23"/>
      <c r="P18" s="23"/>
      <c r="Q18" s="22">
        <f t="shared" ref="Q18" si="9">R18</f>
        <v>3400</v>
      </c>
      <c r="R18" s="23">
        <v>3400</v>
      </c>
      <c r="S18" s="23"/>
      <c r="T18" s="22">
        <f t="shared" si="8"/>
        <v>15000</v>
      </c>
      <c r="U18" s="35"/>
      <c r="V18" s="23">
        <v>15000</v>
      </c>
      <c r="W18" s="22"/>
      <c r="X18" s="36"/>
      <c r="Y18" s="23"/>
      <c r="Z18" s="22"/>
      <c r="AA18" s="35"/>
      <c r="AB18" s="23"/>
      <c r="AC18" s="22"/>
      <c r="AD18" s="23"/>
      <c r="AE18" s="23"/>
    </row>
    <row r="19" spans="1:31" ht="20.25" customHeight="1" x14ac:dyDescent="0.3">
      <c r="A19" s="40"/>
      <c r="B19" s="49" t="s">
        <v>19</v>
      </c>
      <c r="C19" s="40"/>
      <c r="D19" s="40"/>
      <c r="E19" s="40"/>
      <c r="F19" s="40"/>
      <c r="G19" s="43">
        <f>H19+I19</f>
        <v>1306361</v>
      </c>
      <c r="H19" s="43">
        <f>H11+H14</f>
        <v>13247</v>
      </c>
      <c r="I19" s="43">
        <f>I11+I14</f>
        <v>1293114</v>
      </c>
      <c r="J19" s="20" t="s">
        <v>38</v>
      </c>
      <c r="K19" s="22">
        <f>K20+K21+K22</f>
        <v>106308</v>
      </c>
      <c r="L19" s="22">
        <f t="shared" ref="L19:AE19" si="10">L20+L21+L22</f>
        <v>9750</v>
      </c>
      <c r="M19" s="22">
        <f t="shared" si="10"/>
        <v>96558</v>
      </c>
      <c r="N19" s="22">
        <f t="shared" si="10"/>
        <v>28216</v>
      </c>
      <c r="O19" s="22"/>
      <c r="P19" s="22">
        <f t="shared" si="10"/>
        <v>28216</v>
      </c>
      <c r="Q19" s="22">
        <f t="shared" si="10"/>
        <v>35338</v>
      </c>
      <c r="R19" s="22">
        <f t="shared" si="10"/>
        <v>3400</v>
      </c>
      <c r="S19" s="22">
        <f t="shared" si="10"/>
        <v>31938</v>
      </c>
      <c r="T19" s="22">
        <f t="shared" si="10"/>
        <v>182900.6</v>
      </c>
      <c r="U19" s="22"/>
      <c r="V19" s="22">
        <f t="shared" si="10"/>
        <v>182900.6</v>
      </c>
      <c r="W19" s="22">
        <f t="shared" si="10"/>
        <v>83736</v>
      </c>
      <c r="X19" s="22"/>
      <c r="Y19" s="22">
        <f t="shared" si="10"/>
        <v>83736</v>
      </c>
      <c r="Z19" s="22">
        <f t="shared" si="10"/>
        <v>60737</v>
      </c>
      <c r="AA19" s="22"/>
      <c r="AB19" s="22">
        <f t="shared" si="10"/>
        <v>60737</v>
      </c>
      <c r="AC19" s="22">
        <f t="shared" si="10"/>
        <v>809125.4</v>
      </c>
      <c r="AD19" s="22">
        <f t="shared" si="10"/>
        <v>97</v>
      </c>
      <c r="AE19" s="22">
        <f t="shared" si="10"/>
        <v>809028.4</v>
      </c>
    </row>
    <row r="20" spans="1:31" ht="20.25" customHeight="1" x14ac:dyDescent="0.3">
      <c r="A20" s="41"/>
      <c r="B20" s="50"/>
      <c r="C20" s="41"/>
      <c r="D20" s="41"/>
      <c r="E20" s="41"/>
      <c r="F20" s="41"/>
      <c r="G20" s="44"/>
      <c r="H20" s="44"/>
      <c r="I20" s="44"/>
      <c r="J20" s="14" t="s">
        <v>48</v>
      </c>
      <c r="K20" s="22"/>
      <c r="L20" s="22"/>
      <c r="M20" s="22"/>
      <c r="N20" s="22"/>
      <c r="O20" s="22"/>
      <c r="P20" s="22"/>
      <c r="Q20" s="22"/>
      <c r="R20" s="22"/>
      <c r="S20" s="22"/>
      <c r="T20" s="22">
        <v>133000</v>
      </c>
      <c r="U20" s="22"/>
      <c r="V20" s="22">
        <v>133000</v>
      </c>
      <c r="W20" s="22"/>
      <c r="X20" s="22"/>
      <c r="Y20" s="22"/>
      <c r="Z20" s="22"/>
      <c r="AA20" s="22"/>
      <c r="AB20" s="22"/>
      <c r="AC20" s="22"/>
      <c r="AD20" s="22"/>
      <c r="AE20" s="22"/>
    </row>
    <row r="21" spans="1:31" ht="21" customHeight="1" x14ac:dyDescent="0.3">
      <c r="A21" s="41"/>
      <c r="B21" s="50"/>
      <c r="C21" s="41"/>
      <c r="D21" s="41"/>
      <c r="E21" s="41"/>
      <c r="F21" s="41"/>
      <c r="G21" s="44"/>
      <c r="H21" s="44"/>
      <c r="I21" s="44"/>
      <c r="J21" s="14" t="s">
        <v>33</v>
      </c>
      <c r="K21" s="22"/>
      <c r="L21" s="22"/>
      <c r="M21" s="22"/>
      <c r="N21" s="22"/>
      <c r="O21" s="22"/>
      <c r="P21" s="22"/>
      <c r="Q21" s="22"/>
      <c r="R21" s="22"/>
      <c r="S21" s="22"/>
      <c r="T21" s="22">
        <f>T17</f>
        <v>7000</v>
      </c>
      <c r="U21" s="22"/>
      <c r="V21" s="22">
        <f>V17</f>
        <v>7000</v>
      </c>
      <c r="W21" s="22"/>
      <c r="X21" s="22"/>
      <c r="Y21" s="22"/>
      <c r="Z21" s="22"/>
      <c r="AA21" s="22"/>
      <c r="AB21" s="22"/>
      <c r="AC21" s="22"/>
      <c r="AD21" s="22"/>
      <c r="AE21" s="22"/>
    </row>
    <row r="22" spans="1:31" ht="20.25" customHeight="1" x14ac:dyDescent="0.3">
      <c r="A22" s="42"/>
      <c r="B22" s="51"/>
      <c r="C22" s="42"/>
      <c r="D22" s="42"/>
      <c r="E22" s="42"/>
      <c r="F22" s="42"/>
      <c r="G22" s="45"/>
      <c r="H22" s="45"/>
      <c r="I22" s="45"/>
      <c r="J22" s="14" t="s">
        <v>34</v>
      </c>
      <c r="K22" s="22">
        <f>K12+K13+K18</f>
        <v>106308</v>
      </c>
      <c r="L22" s="22">
        <f>L12+L13+L18</f>
        <v>9750</v>
      </c>
      <c r="M22" s="22">
        <f>M12+M13+M18</f>
        <v>96558</v>
      </c>
      <c r="N22" s="22">
        <f>N12+N13+N18</f>
        <v>28216</v>
      </c>
      <c r="O22" s="22"/>
      <c r="P22" s="22">
        <f>P12+P13+P18</f>
        <v>28216</v>
      </c>
      <c r="Q22" s="22">
        <f>Q12+Q13+Q18</f>
        <v>35338</v>
      </c>
      <c r="R22" s="22">
        <f>R12+R13+R18</f>
        <v>3400</v>
      </c>
      <c r="S22" s="22">
        <f>S12+S13+S18</f>
        <v>31938</v>
      </c>
      <c r="T22" s="22">
        <f>T12+T13+T18</f>
        <v>42900.6</v>
      </c>
      <c r="U22" s="22"/>
      <c r="V22" s="22">
        <f>V12+V13+V18</f>
        <v>42900.6</v>
      </c>
      <c r="W22" s="22">
        <f>W12+W13+W18</f>
        <v>83736</v>
      </c>
      <c r="X22" s="22"/>
      <c r="Y22" s="22">
        <f>Y12+Y13+Y18</f>
        <v>83736</v>
      </c>
      <c r="Z22" s="22">
        <f>Z12+Z13+Z18</f>
        <v>60737</v>
      </c>
      <c r="AA22" s="22"/>
      <c r="AB22" s="22">
        <f>AB12+AB13+AB18</f>
        <v>60737</v>
      </c>
      <c r="AC22" s="22">
        <f>AC12+AC13+AC18</f>
        <v>809125.4</v>
      </c>
      <c r="AD22" s="22">
        <f>AD12+AD13+AD18</f>
        <v>97</v>
      </c>
      <c r="AE22" s="22">
        <f>AE12+AE13+AE18</f>
        <v>809028.4</v>
      </c>
    </row>
    <row r="23" spans="1:31" ht="20.25" customHeight="1" x14ac:dyDescent="0.3">
      <c r="A23" s="25"/>
      <c r="B23" s="28" t="s">
        <v>50</v>
      </c>
      <c r="C23"/>
      <c r="D23"/>
      <c r="E23"/>
      <c r="F23"/>
      <c r="G23"/>
      <c r="H23"/>
      <c r="I23" s="26"/>
      <c r="J23" s="27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8"/>
    </row>
    <row r="24" spans="1:31" ht="11.25" customHeight="1" x14ac:dyDescent="0.3">
      <c r="B24" s="29" t="s">
        <v>39</v>
      </c>
      <c r="C24"/>
      <c r="D24"/>
      <c r="E24"/>
      <c r="F24"/>
      <c r="G24"/>
      <c r="H24"/>
      <c r="Q24" s="13"/>
    </row>
    <row r="25" spans="1:31" x14ac:dyDescent="0.3">
      <c r="B25" s="9" t="s">
        <v>25</v>
      </c>
      <c r="G25" s="8"/>
      <c r="K25" s="10"/>
    </row>
    <row r="26" spans="1:31" x14ac:dyDescent="0.3">
      <c r="B26" s="11" t="s">
        <v>26</v>
      </c>
      <c r="AB26" s="10"/>
    </row>
    <row r="27" spans="1:31" x14ac:dyDescent="0.3">
      <c r="B27" s="21" t="s">
        <v>36</v>
      </c>
      <c r="T27" s="10"/>
      <c r="V27" s="10"/>
    </row>
    <row r="28" spans="1:31" x14ac:dyDescent="0.3">
      <c r="B28" s="11" t="s">
        <v>27</v>
      </c>
    </row>
    <row r="29" spans="1:31" x14ac:dyDescent="0.3">
      <c r="B29" s="11" t="s">
        <v>28</v>
      </c>
    </row>
    <row r="30" spans="1:31" x14ac:dyDescent="0.3">
      <c r="B30" s="11" t="s">
        <v>29</v>
      </c>
    </row>
    <row r="31" spans="1:31" x14ac:dyDescent="0.3">
      <c r="B31" s="11" t="s">
        <v>30</v>
      </c>
    </row>
    <row r="32" spans="1:31" x14ac:dyDescent="0.3">
      <c r="B32" s="11"/>
    </row>
  </sheetData>
  <mergeCells count="70">
    <mergeCell ref="A19:A22"/>
    <mergeCell ref="B19:B22"/>
    <mergeCell ref="C19:C22"/>
    <mergeCell ref="D19:D22"/>
    <mergeCell ref="K5:M5"/>
    <mergeCell ref="U1:Y1"/>
    <mergeCell ref="E19:E22"/>
    <mergeCell ref="F19:F22"/>
    <mergeCell ref="G19:G22"/>
    <mergeCell ref="H19:H22"/>
    <mergeCell ref="I19:I22"/>
    <mergeCell ref="N5:P5"/>
    <mergeCell ref="Q5:S5"/>
    <mergeCell ref="T5:V5"/>
    <mergeCell ref="U6:V7"/>
    <mergeCell ref="R8:R9"/>
    <mergeCell ref="A3:A9"/>
    <mergeCell ref="C3:C9"/>
    <mergeCell ref="D3:D9"/>
    <mergeCell ref="E3:E9"/>
    <mergeCell ref="F3:F9"/>
    <mergeCell ref="B3:B9"/>
    <mergeCell ref="P8:P9"/>
    <mergeCell ref="I8:I9"/>
    <mergeCell ref="L8:L9"/>
    <mergeCell ref="M8:M9"/>
    <mergeCell ref="J3:J9"/>
    <mergeCell ref="G3:I4"/>
    <mergeCell ref="G6:G9"/>
    <mergeCell ref="H6:I7"/>
    <mergeCell ref="H8:H9"/>
    <mergeCell ref="G5:I5"/>
    <mergeCell ref="K3:AE4"/>
    <mergeCell ref="AC5:AE5"/>
    <mergeCell ref="AC6:AC9"/>
    <mergeCell ref="AD6:AE7"/>
    <mergeCell ref="AD8:AD9"/>
    <mergeCell ref="V8:V9"/>
    <mergeCell ref="AB8:AB9"/>
    <mergeCell ref="U8:U9"/>
    <mergeCell ref="K6:K9"/>
    <mergeCell ref="L6:M7"/>
    <mergeCell ref="W5:Y5"/>
    <mergeCell ref="W6:W9"/>
    <mergeCell ref="X6:Y7"/>
    <mergeCell ref="X8:X9"/>
    <mergeCell ref="Y8:Y9"/>
    <mergeCell ref="N6:N9"/>
    <mergeCell ref="O6:P7"/>
    <mergeCell ref="Q6:Q9"/>
    <mergeCell ref="R6:S7"/>
    <mergeCell ref="T6:T9"/>
    <mergeCell ref="S8:S9"/>
    <mergeCell ref="O8:O9"/>
    <mergeCell ref="A2:AE2"/>
    <mergeCell ref="AA1:AE1"/>
    <mergeCell ref="F15:F18"/>
    <mergeCell ref="G15:G18"/>
    <mergeCell ref="H15:H18"/>
    <mergeCell ref="I15:I18"/>
    <mergeCell ref="A15:A18"/>
    <mergeCell ref="B15:B18"/>
    <mergeCell ref="C15:C18"/>
    <mergeCell ref="D15:D18"/>
    <mergeCell ref="E15:E18"/>
    <mergeCell ref="AE8:AE9"/>
    <mergeCell ref="Z5:AB5"/>
    <mergeCell ref="Z6:Z9"/>
    <mergeCell ref="AA6:AB7"/>
    <mergeCell ref="AA8:AA9"/>
  </mergeCells>
  <pageMargins left="0.23622047244094491" right="0.23622047244094491" top="0.55118110236220474" bottom="0.74803149606299213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Олеговна Николаева</dc:creator>
  <cp:lastModifiedBy>Любовь Федоровна Фадеева</cp:lastModifiedBy>
  <cp:lastPrinted>2017-11-02T07:34:44Z</cp:lastPrinted>
  <dcterms:created xsi:type="dcterms:W3CDTF">2016-10-20T15:39:19Z</dcterms:created>
  <dcterms:modified xsi:type="dcterms:W3CDTF">2017-11-03T08:23:35Z</dcterms:modified>
</cp:coreProperties>
</file>